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75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'List1'!$B$4:$W$4</definedName>
  </definedNames>
  <calcPr fullCalcOnLoad="1"/>
</workbook>
</file>

<file path=xl/sharedStrings.xml><?xml version="1.0" encoding="utf-8"?>
<sst xmlns="http://schemas.openxmlformats.org/spreadsheetml/2006/main" count="64" uniqueCount="58">
  <si>
    <t>Jméno</t>
  </si>
  <si>
    <t>Pes</t>
  </si>
  <si>
    <t>Chyby</t>
  </si>
  <si>
    <t>Odm.</t>
  </si>
  <si>
    <t>Čas</t>
  </si>
  <si>
    <t>Tr.b.</t>
  </si>
  <si>
    <t>T.b.čas</t>
  </si>
  <si>
    <t>Tr.cel.</t>
  </si>
  <si>
    <t>Zn.</t>
  </si>
  <si>
    <t>Poř.</t>
  </si>
  <si>
    <t>Tr.b</t>
  </si>
  <si>
    <t>Zn</t>
  </si>
  <si>
    <t>Poř</t>
  </si>
  <si>
    <t>Tr. cel.</t>
  </si>
  <si>
    <t>Umístění</t>
  </si>
  <si>
    <t>Rychl.</t>
  </si>
  <si>
    <t>JUMPING</t>
  </si>
  <si>
    <t>AGILITY</t>
  </si>
  <si>
    <t>Mistrovství CHP v agility</t>
  </si>
  <si>
    <t>Vavřincová Kamila</t>
  </si>
  <si>
    <t>Meiblees z Dašického zátiší</t>
  </si>
  <si>
    <t>Standartní čas</t>
  </si>
  <si>
    <t>Délka tratě</t>
  </si>
  <si>
    <t xml:space="preserve"> </t>
  </si>
  <si>
    <t>Zack z Dašického zátiší</t>
  </si>
  <si>
    <t>Palmirra Lukato Gold</t>
  </si>
  <si>
    <t>Veselý Rostislav</t>
  </si>
  <si>
    <t>Airin Porta Moravia</t>
  </si>
  <si>
    <t>Marie Trauškeová</t>
  </si>
  <si>
    <t>Orchidea Lukato Gold</t>
  </si>
  <si>
    <t>Kateřina Růžičková</t>
  </si>
  <si>
    <t>Eva Homolková</t>
  </si>
  <si>
    <t>Amarethy Fidelis et Fortis</t>
  </si>
  <si>
    <t>Vaníčková Hana</t>
  </si>
  <si>
    <t>Henkie z Boršova</t>
  </si>
  <si>
    <t>Ztratilová Lenka</t>
  </si>
  <si>
    <t>Mirabell Daraskár</t>
  </si>
  <si>
    <t>Vydrová Pavla</t>
  </si>
  <si>
    <t>Cira od Motyčínské skály</t>
  </si>
  <si>
    <t>Renata Veselá</t>
  </si>
  <si>
    <t>Aida Bochus</t>
  </si>
  <si>
    <t>Macháčková Denisa</t>
  </si>
  <si>
    <t>Tullamore Dew H.Horde</t>
  </si>
  <si>
    <t>Hosman Jiří</t>
  </si>
  <si>
    <t>Růžičková Kristýna</t>
  </si>
  <si>
    <t>Ashley Tlapky v rose</t>
  </si>
  <si>
    <t>Erika Pavelková</t>
  </si>
  <si>
    <t>Elroy z Boršova</t>
  </si>
  <si>
    <t>Kašparová Věra</t>
  </si>
  <si>
    <t>Argo z Majklovy zahrady</t>
  </si>
  <si>
    <t>Brabcová Ivana</t>
  </si>
  <si>
    <t>Beebee Preberry</t>
  </si>
  <si>
    <t>Hedvičák Jaroslav</t>
  </si>
  <si>
    <t>Nica z Dašického zátiší</t>
  </si>
  <si>
    <t>Hendrichová K.</t>
  </si>
  <si>
    <t>Ciaro Xavi Choďák</t>
  </si>
  <si>
    <t>HOP SEM-HOP TAM 7.6.2014 Sezemice</t>
  </si>
  <si>
    <t>Vet.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</si>
</sst>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 style="thin"/>
      <top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7" xfId="0" applyFont="1" applyFill="1" applyBorder="1" applyAlignment="1" applyProtection="1">
      <alignment/>
      <protection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NumberFormat="1" applyAlignment="1">
      <alignment/>
    </xf>
    <xf numFmtId="0" fontId="2" fillId="0" borderId="11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3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Border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36" xfId="0" applyFont="1" applyBorder="1" applyAlignment="1">
      <alignment/>
    </xf>
    <xf numFmtId="0" fontId="5" fillId="0" borderId="3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8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1.1484375" style="0" customWidth="1"/>
    <col min="2" max="2" width="17.7109375" style="0" customWidth="1"/>
    <col min="3" max="3" width="24.8515625" style="0" customWidth="1"/>
    <col min="4" max="4" width="4.8515625" style="0" customWidth="1"/>
    <col min="5" max="5" width="4.28125" style="0" customWidth="1"/>
    <col min="6" max="6" width="7.421875" style="29" customWidth="1"/>
    <col min="7" max="7" width="6.00390625" style="0" customWidth="1"/>
    <col min="8" max="8" width="6.8515625" style="0" customWidth="1"/>
    <col min="9" max="9" width="5.7109375" style="0" customWidth="1"/>
    <col min="10" max="10" width="3.421875" style="0" hidden="1" customWidth="1"/>
    <col min="11" max="11" width="5.00390625" style="0" customWidth="1"/>
    <col min="12" max="12" width="3.28125" style="0" hidden="1" customWidth="1"/>
    <col min="13" max="13" width="3.7109375" style="0" customWidth="1"/>
    <col min="14" max="14" width="3.57421875" style="0" customWidth="1"/>
    <col min="15" max="15" width="6.7109375" style="29" customWidth="1"/>
    <col min="16" max="16" width="5.28125" style="0" customWidth="1"/>
    <col min="17" max="17" width="7.140625" style="0" customWidth="1"/>
    <col min="18" max="18" width="5.421875" style="0" customWidth="1"/>
    <col min="19" max="19" width="4.140625" style="0" hidden="1" customWidth="1"/>
    <col min="20" max="20" width="5.00390625" style="0" customWidth="1"/>
    <col min="21" max="21" width="4.00390625" style="0" hidden="1" customWidth="1"/>
    <col min="22" max="22" width="6.57421875" style="0" customWidth="1"/>
    <col min="23" max="23" width="4.421875" style="0" customWidth="1"/>
  </cols>
  <sheetData>
    <row r="1" ht="13.5" thickBot="1"/>
    <row r="2" spans="2:23" ht="12.75">
      <c r="B2" s="17" t="s">
        <v>56</v>
      </c>
      <c r="C2" s="2"/>
      <c r="D2" s="2"/>
      <c r="E2" s="20" t="s">
        <v>18</v>
      </c>
      <c r="F2" s="30"/>
      <c r="G2" s="2"/>
      <c r="H2" s="2"/>
      <c r="I2" s="2"/>
      <c r="J2" s="2"/>
      <c r="K2" s="2"/>
      <c r="L2" s="2"/>
      <c r="M2" s="22"/>
      <c r="N2" s="2"/>
      <c r="O2" s="30"/>
      <c r="P2" s="2"/>
      <c r="Q2" s="2"/>
      <c r="R2" s="2"/>
      <c r="S2" s="2"/>
      <c r="T2" s="2"/>
      <c r="U2" s="2"/>
      <c r="V2" s="2"/>
      <c r="W2" s="3"/>
    </row>
    <row r="3" spans="2:23" ht="13.5" thickBot="1">
      <c r="B3" s="11"/>
      <c r="C3" s="12"/>
      <c r="D3" s="14" t="s">
        <v>16</v>
      </c>
      <c r="E3" s="12"/>
      <c r="F3" s="31"/>
      <c r="G3" s="12"/>
      <c r="H3" s="12"/>
      <c r="I3" s="12"/>
      <c r="J3" s="12"/>
      <c r="K3" s="12"/>
      <c r="L3" s="12"/>
      <c r="M3" s="23" t="s">
        <v>17</v>
      </c>
      <c r="N3" s="12"/>
      <c r="O3" s="31"/>
      <c r="P3" s="12"/>
      <c r="Q3" s="12"/>
      <c r="R3" s="12"/>
      <c r="S3" s="12"/>
      <c r="T3" s="12"/>
      <c r="U3" s="12"/>
      <c r="V3" s="12"/>
      <c r="W3" s="13"/>
    </row>
    <row r="4" spans="2:23" ht="13.5" thickBot="1">
      <c r="B4" s="15" t="s">
        <v>0</v>
      </c>
      <c r="C4" s="16" t="s">
        <v>1</v>
      </c>
      <c r="D4" s="16" t="s">
        <v>2</v>
      </c>
      <c r="E4" s="16" t="s">
        <v>3</v>
      </c>
      <c r="F4" s="32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15</v>
      </c>
      <c r="L4" s="18" t="s">
        <v>9</v>
      </c>
      <c r="M4" s="24" t="s">
        <v>2</v>
      </c>
      <c r="N4" s="16" t="s">
        <v>3</v>
      </c>
      <c r="O4" s="32" t="s">
        <v>4</v>
      </c>
      <c r="P4" s="16" t="s">
        <v>10</v>
      </c>
      <c r="Q4" s="16" t="s">
        <v>6</v>
      </c>
      <c r="R4" s="16" t="s">
        <v>7</v>
      </c>
      <c r="S4" s="16" t="s">
        <v>11</v>
      </c>
      <c r="T4" s="16" t="s">
        <v>15</v>
      </c>
      <c r="U4" s="18" t="s">
        <v>12</v>
      </c>
      <c r="V4" s="27" t="s">
        <v>13</v>
      </c>
      <c r="W4" s="19" t="s">
        <v>14</v>
      </c>
    </row>
    <row r="5" spans="2:23" ht="12.75">
      <c r="B5" s="43" t="s">
        <v>26</v>
      </c>
      <c r="C5" s="37" t="s">
        <v>27</v>
      </c>
      <c r="D5" s="1"/>
      <c r="E5" s="1"/>
      <c r="F5" s="33">
        <v>35.57</v>
      </c>
      <c r="G5" s="4">
        <f aca="true" t="shared" si="0" ref="G5:G18">(D5+E5)*5</f>
        <v>0</v>
      </c>
      <c r="H5" s="4">
        <f aca="true" t="shared" si="1" ref="H5:H18">IF($F5-$D$27&lt;0,0,$F5-$D$27)</f>
        <v>0</v>
      </c>
      <c r="I5" s="4">
        <f aca="true" t="shared" si="2" ref="I5:I10">G5+H5</f>
        <v>0</v>
      </c>
      <c r="J5" s="1"/>
      <c r="K5" s="4">
        <f>$D$28/F5</f>
        <v>4.52628619623278</v>
      </c>
      <c r="L5" s="6"/>
      <c r="M5" s="25"/>
      <c r="N5" s="1"/>
      <c r="O5" s="33">
        <v>39.63</v>
      </c>
      <c r="P5" s="4">
        <f aca="true" t="shared" si="3" ref="P5:P18">(M5+N5)*5</f>
        <v>0</v>
      </c>
      <c r="Q5" s="4">
        <f aca="true" t="shared" si="4" ref="Q5:Q18">IF($O5-$E$27&lt;0,0,$O5-$E$27)</f>
        <v>0</v>
      </c>
      <c r="R5" s="4">
        <f aca="true" t="shared" si="5" ref="R5:R14">P5+Q5</f>
        <v>0</v>
      </c>
      <c r="S5" s="1"/>
      <c r="T5" s="4">
        <f>$D$28/O5</f>
        <v>4.062578854403229</v>
      </c>
      <c r="U5" s="6"/>
      <c r="V5" s="28">
        <f aca="true" t="shared" si="6" ref="V5:V18">I5+R5</f>
        <v>0</v>
      </c>
      <c r="W5" s="40">
        <v>1</v>
      </c>
    </row>
    <row r="6" spans="2:23" ht="12.75">
      <c r="B6" s="43" t="s">
        <v>43</v>
      </c>
      <c r="C6" s="21" t="s">
        <v>24</v>
      </c>
      <c r="D6" s="1"/>
      <c r="E6" s="1"/>
      <c r="F6" s="33">
        <v>48.61</v>
      </c>
      <c r="G6" s="4">
        <f t="shared" si="0"/>
        <v>0</v>
      </c>
      <c r="H6" s="4">
        <f t="shared" si="1"/>
        <v>5.609999999999999</v>
      </c>
      <c r="I6" s="4">
        <f t="shared" si="2"/>
        <v>5.609999999999999</v>
      </c>
      <c r="J6" s="1"/>
      <c r="K6" s="4">
        <f>$D$28/F6</f>
        <v>3.3120757045875333</v>
      </c>
      <c r="L6" s="6"/>
      <c r="M6" s="25"/>
      <c r="N6" s="1"/>
      <c r="O6" s="33">
        <v>51.93</v>
      </c>
      <c r="P6" s="4">
        <f t="shared" si="3"/>
        <v>0</v>
      </c>
      <c r="Q6" s="4">
        <f t="shared" si="4"/>
        <v>5.93</v>
      </c>
      <c r="R6" s="4">
        <f t="shared" si="5"/>
        <v>5.93</v>
      </c>
      <c r="S6" s="1"/>
      <c r="T6" s="4">
        <f>$E$28/O6</f>
        <v>3.273637589062199</v>
      </c>
      <c r="U6" s="6"/>
      <c r="V6" s="28">
        <f t="shared" si="6"/>
        <v>11.54</v>
      </c>
      <c r="W6" s="40">
        <v>2</v>
      </c>
    </row>
    <row r="7" spans="2:23" ht="12.75">
      <c r="B7" s="44" t="s">
        <v>52</v>
      </c>
      <c r="C7" s="41" t="s">
        <v>53</v>
      </c>
      <c r="D7" s="1"/>
      <c r="E7" s="1"/>
      <c r="F7" s="33">
        <v>50.51</v>
      </c>
      <c r="G7" s="4">
        <f t="shared" si="0"/>
        <v>0</v>
      </c>
      <c r="H7" s="4">
        <f t="shared" si="1"/>
        <v>7.509999999999998</v>
      </c>
      <c r="I7" s="4">
        <f t="shared" si="2"/>
        <v>7.509999999999998</v>
      </c>
      <c r="J7" s="1"/>
      <c r="K7" s="4"/>
      <c r="L7" s="6"/>
      <c r="M7" s="25">
        <v>1</v>
      </c>
      <c r="N7" s="1"/>
      <c r="O7" s="33">
        <v>61.68</v>
      </c>
      <c r="P7" s="4">
        <f t="shared" si="3"/>
        <v>5</v>
      </c>
      <c r="Q7" s="4">
        <f t="shared" si="4"/>
        <v>15.68</v>
      </c>
      <c r="R7" s="4">
        <f t="shared" si="5"/>
        <v>20.68</v>
      </c>
      <c r="S7" s="1"/>
      <c r="T7" s="4"/>
      <c r="U7" s="6"/>
      <c r="V7" s="28">
        <f t="shared" si="6"/>
        <v>28.189999999999998</v>
      </c>
      <c r="W7" s="40">
        <v>3</v>
      </c>
    </row>
    <row r="8" spans="2:23" ht="12.75">
      <c r="B8" s="43" t="s">
        <v>48</v>
      </c>
      <c r="C8" s="21" t="s">
        <v>49</v>
      </c>
      <c r="D8" s="1">
        <v>1</v>
      </c>
      <c r="E8" s="1">
        <v>2</v>
      </c>
      <c r="F8" s="33">
        <v>55.9</v>
      </c>
      <c r="G8" s="4">
        <f t="shared" si="0"/>
        <v>15</v>
      </c>
      <c r="H8" s="4">
        <f t="shared" si="1"/>
        <v>12.899999999999999</v>
      </c>
      <c r="I8" s="4">
        <f t="shared" si="2"/>
        <v>27.9</v>
      </c>
      <c r="J8" s="1"/>
      <c r="K8" s="4">
        <f>$D$28/F8</f>
        <v>2.8801431127012522</v>
      </c>
      <c r="L8" s="6"/>
      <c r="M8" s="25">
        <v>1</v>
      </c>
      <c r="N8" s="1"/>
      <c r="O8" s="33">
        <v>43.63</v>
      </c>
      <c r="P8" s="4">
        <f t="shared" si="3"/>
        <v>5</v>
      </c>
      <c r="Q8" s="4">
        <f t="shared" si="4"/>
        <v>0</v>
      </c>
      <c r="R8" s="4">
        <f t="shared" si="5"/>
        <v>5</v>
      </c>
      <c r="S8" s="1"/>
      <c r="T8" s="4">
        <f aca="true" t="shared" si="7" ref="T8:T16">$E$28/O8</f>
        <v>3.896401558560623</v>
      </c>
      <c r="U8" s="6"/>
      <c r="V8" s="28">
        <f t="shared" si="6"/>
        <v>32.9</v>
      </c>
      <c r="W8" s="40">
        <v>4</v>
      </c>
    </row>
    <row r="9" spans="2:23" ht="12.75">
      <c r="B9" s="45" t="s">
        <v>41</v>
      </c>
      <c r="C9" s="38" t="s">
        <v>42</v>
      </c>
      <c r="D9" s="1">
        <v>1</v>
      </c>
      <c r="E9" s="1">
        <v>1</v>
      </c>
      <c r="F9" s="33">
        <v>62.92</v>
      </c>
      <c r="G9" s="4">
        <f t="shared" si="0"/>
        <v>10</v>
      </c>
      <c r="H9" s="4">
        <f t="shared" si="1"/>
        <v>19.92</v>
      </c>
      <c r="I9" s="4">
        <f t="shared" si="2"/>
        <v>29.92</v>
      </c>
      <c r="J9" s="1"/>
      <c r="K9" s="4">
        <f>$D$28/F9</f>
        <v>2.5588048315321044</v>
      </c>
      <c r="L9" s="6"/>
      <c r="M9" s="25"/>
      <c r="N9" s="1"/>
      <c r="O9" s="33">
        <v>52.94</v>
      </c>
      <c r="P9" s="4">
        <f t="shared" si="3"/>
        <v>0</v>
      </c>
      <c r="Q9" s="4">
        <f t="shared" si="4"/>
        <v>6.939999999999998</v>
      </c>
      <c r="R9" s="4">
        <f t="shared" si="5"/>
        <v>6.939999999999998</v>
      </c>
      <c r="S9" s="1"/>
      <c r="T9" s="4">
        <f t="shared" si="7"/>
        <v>3.211182470721572</v>
      </c>
      <c r="U9" s="6"/>
      <c r="V9" s="28">
        <f t="shared" si="6"/>
        <v>36.86</v>
      </c>
      <c r="W9" s="40">
        <v>5</v>
      </c>
    </row>
    <row r="10" spans="2:23" ht="12.75">
      <c r="B10" s="43" t="s">
        <v>44</v>
      </c>
      <c r="C10" s="21" t="s">
        <v>45</v>
      </c>
      <c r="D10" s="1">
        <v>1</v>
      </c>
      <c r="E10" s="1">
        <v>1</v>
      </c>
      <c r="F10" s="33">
        <v>45.02</v>
      </c>
      <c r="G10" s="4">
        <f t="shared" si="0"/>
        <v>10</v>
      </c>
      <c r="H10" s="4">
        <f t="shared" si="1"/>
        <v>2.020000000000003</v>
      </c>
      <c r="I10" s="4">
        <f t="shared" si="2"/>
        <v>12.020000000000003</v>
      </c>
      <c r="J10" s="1"/>
      <c r="K10" s="4">
        <f>$D$28/F10</f>
        <v>3.576188360728565</v>
      </c>
      <c r="L10" s="6"/>
      <c r="M10" s="25"/>
      <c r="N10" s="1">
        <v>2</v>
      </c>
      <c r="O10" s="33">
        <v>70.83</v>
      </c>
      <c r="P10" s="4">
        <f t="shared" si="3"/>
        <v>10</v>
      </c>
      <c r="Q10" s="4">
        <f t="shared" si="4"/>
        <v>24.83</v>
      </c>
      <c r="R10" s="4">
        <f t="shared" si="5"/>
        <v>34.83</v>
      </c>
      <c r="S10" s="1"/>
      <c r="T10" s="4">
        <f t="shared" si="7"/>
        <v>2.4001129464916</v>
      </c>
      <c r="U10" s="6"/>
      <c r="V10" s="28">
        <f t="shared" si="6"/>
        <v>46.85</v>
      </c>
      <c r="W10" s="40">
        <v>6</v>
      </c>
    </row>
    <row r="11" spans="2:23" ht="12.75">
      <c r="B11" s="44" t="s">
        <v>33</v>
      </c>
      <c r="C11" s="41" t="s">
        <v>34</v>
      </c>
      <c r="D11" s="1"/>
      <c r="E11" s="1"/>
      <c r="F11" s="33"/>
      <c r="G11" s="4">
        <f t="shared" si="0"/>
        <v>0</v>
      </c>
      <c r="H11" s="4">
        <f t="shared" si="1"/>
        <v>0</v>
      </c>
      <c r="I11" s="4">
        <v>100</v>
      </c>
      <c r="J11" s="1"/>
      <c r="K11" s="4"/>
      <c r="L11" s="6"/>
      <c r="M11" s="25">
        <v>1</v>
      </c>
      <c r="N11" s="1"/>
      <c r="O11" s="33">
        <v>41.05</v>
      </c>
      <c r="P11" s="4">
        <f t="shared" si="3"/>
        <v>5</v>
      </c>
      <c r="Q11" s="4">
        <f t="shared" si="4"/>
        <v>0</v>
      </c>
      <c r="R11" s="4">
        <f t="shared" si="5"/>
        <v>5</v>
      </c>
      <c r="S11" s="1"/>
      <c r="T11" s="4">
        <f t="shared" si="7"/>
        <v>4.141291108404385</v>
      </c>
      <c r="U11" s="6"/>
      <c r="V11" s="28">
        <f t="shared" si="6"/>
        <v>105</v>
      </c>
      <c r="W11" s="40">
        <v>7</v>
      </c>
    </row>
    <row r="12" spans="2:23" ht="12.75">
      <c r="B12" s="44" t="s">
        <v>37</v>
      </c>
      <c r="C12" s="41" t="s">
        <v>38</v>
      </c>
      <c r="D12" s="1"/>
      <c r="E12" s="1"/>
      <c r="F12" s="33"/>
      <c r="G12" s="4">
        <f t="shared" si="0"/>
        <v>0</v>
      </c>
      <c r="H12" s="4">
        <f t="shared" si="1"/>
        <v>0</v>
      </c>
      <c r="I12" s="4">
        <v>100</v>
      </c>
      <c r="J12" s="1"/>
      <c r="K12" s="4"/>
      <c r="L12" s="6"/>
      <c r="M12" s="25">
        <v>1</v>
      </c>
      <c r="N12" s="1"/>
      <c r="O12" s="33">
        <v>43.74</v>
      </c>
      <c r="P12" s="4">
        <f t="shared" si="3"/>
        <v>5</v>
      </c>
      <c r="Q12" s="4">
        <f t="shared" si="4"/>
        <v>0</v>
      </c>
      <c r="R12" s="4">
        <f t="shared" si="5"/>
        <v>5</v>
      </c>
      <c r="S12" s="1"/>
      <c r="T12" s="4">
        <f t="shared" si="7"/>
        <v>3.8866026520347505</v>
      </c>
      <c r="U12" s="6"/>
      <c r="V12" s="28">
        <f t="shared" si="6"/>
        <v>105</v>
      </c>
      <c r="W12" s="40">
        <v>8</v>
      </c>
    </row>
    <row r="13" spans="2:23" ht="12.75">
      <c r="B13" s="46" t="s">
        <v>35</v>
      </c>
      <c r="C13" s="39" t="s">
        <v>36</v>
      </c>
      <c r="D13" s="1"/>
      <c r="E13" s="1"/>
      <c r="F13" s="33"/>
      <c r="G13" s="4">
        <f t="shared" si="0"/>
        <v>0</v>
      </c>
      <c r="H13" s="4">
        <f t="shared" si="1"/>
        <v>0</v>
      </c>
      <c r="I13" s="4">
        <v>100</v>
      </c>
      <c r="J13" s="1"/>
      <c r="K13" s="1"/>
      <c r="L13" s="6"/>
      <c r="M13" s="25">
        <v>1</v>
      </c>
      <c r="N13" s="1"/>
      <c r="O13" s="33">
        <v>48.36</v>
      </c>
      <c r="P13" s="4">
        <f t="shared" si="3"/>
        <v>5</v>
      </c>
      <c r="Q13" s="4">
        <f t="shared" si="4"/>
        <v>2.3599999999999994</v>
      </c>
      <c r="R13" s="4">
        <f t="shared" si="5"/>
        <v>7.359999999999999</v>
      </c>
      <c r="S13" s="1"/>
      <c r="T13" s="1">
        <f t="shared" si="7"/>
        <v>3.5153019023986767</v>
      </c>
      <c r="U13" s="6"/>
      <c r="V13" s="28">
        <f t="shared" si="6"/>
        <v>107.36</v>
      </c>
      <c r="W13" s="40">
        <v>9</v>
      </c>
    </row>
    <row r="14" spans="2:23" ht="12.75">
      <c r="B14" s="47" t="s">
        <v>19</v>
      </c>
      <c r="C14" s="42" t="s">
        <v>20</v>
      </c>
      <c r="D14" s="1"/>
      <c r="E14" s="1"/>
      <c r="F14" s="33"/>
      <c r="G14" s="4">
        <f t="shared" si="0"/>
        <v>0</v>
      </c>
      <c r="H14" s="4">
        <f t="shared" si="1"/>
        <v>0</v>
      </c>
      <c r="I14" s="4">
        <v>100</v>
      </c>
      <c r="J14" s="1"/>
      <c r="K14" s="1" t="e">
        <f>$D$28/F14</f>
        <v>#DIV/0!</v>
      </c>
      <c r="L14" s="6"/>
      <c r="M14" s="25">
        <v>2</v>
      </c>
      <c r="N14" s="1">
        <v>1</v>
      </c>
      <c r="O14" s="33">
        <v>48.01</v>
      </c>
      <c r="P14" s="4">
        <f t="shared" si="3"/>
        <v>15</v>
      </c>
      <c r="Q14" s="4">
        <f t="shared" si="4"/>
        <v>2.009999999999998</v>
      </c>
      <c r="R14" s="4">
        <f t="shared" si="5"/>
        <v>17.009999999999998</v>
      </c>
      <c r="S14" s="1"/>
      <c r="T14" s="1">
        <f t="shared" si="7"/>
        <v>3.540928973130598</v>
      </c>
      <c r="U14" s="6"/>
      <c r="V14" s="28">
        <f t="shared" si="6"/>
        <v>117.00999999999999</v>
      </c>
      <c r="W14" s="40">
        <v>10</v>
      </c>
    </row>
    <row r="15" spans="2:23" ht="12.75">
      <c r="B15" s="47" t="s">
        <v>39</v>
      </c>
      <c r="C15" s="42" t="s">
        <v>40</v>
      </c>
      <c r="D15" s="1"/>
      <c r="E15" s="1"/>
      <c r="F15" s="33"/>
      <c r="G15" s="4">
        <f t="shared" si="0"/>
        <v>0</v>
      </c>
      <c r="H15" s="4">
        <f t="shared" si="1"/>
        <v>0</v>
      </c>
      <c r="I15" s="4">
        <v>100</v>
      </c>
      <c r="J15" s="1"/>
      <c r="K15" s="1" t="e">
        <f>$D$28/F15</f>
        <v>#DIV/0!</v>
      </c>
      <c r="L15" s="6" t="s">
        <v>23</v>
      </c>
      <c r="M15" s="25"/>
      <c r="N15" s="1"/>
      <c r="O15" s="33"/>
      <c r="P15" s="4">
        <f t="shared" si="3"/>
        <v>0</v>
      </c>
      <c r="Q15" s="4">
        <f t="shared" si="4"/>
        <v>0</v>
      </c>
      <c r="R15" s="4">
        <v>100</v>
      </c>
      <c r="S15" s="1"/>
      <c r="T15" s="1" t="e">
        <f t="shared" si="7"/>
        <v>#DIV/0!</v>
      </c>
      <c r="U15" s="6"/>
      <c r="V15" s="28">
        <f t="shared" si="6"/>
        <v>200</v>
      </c>
      <c r="W15" s="40"/>
    </row>
    <row r="16" spans="2:23" ht="12.75">
      <c r="B16" s="47" t="s">
        <v>46</v>
      </c>
      <c r="C16" s="42" t="s">
        <v>47</v>
      </c>
      <c r="D16" s="1"/>
      <c r="E16" s="1"/>
      <c r="F16" s="33"/>
      <c r="G16" s="4">
        <f t="shared" si="0"/>
        <v>0</v>
      </c>
      <c r="H16" s="4">
        <f t="shared" si="1"/>
        <v>0</v>
      </c>
      <c r="I16" s="4">
        <v>100</v>
      </c>
      <c r="J16" s="1"/>
      <c r="K16" s="1" t="e">
        <f>$D$28/F16</f>
        <v>#DIV/0!</v>
      </c>
      <c r="L16" s="6"/>
      <c r="M16" s="25"/>
      <c r="N16" s="1"/>
      <c r="O16" s="33"/>
      <c r="P16" s="4">
        <f t="shared" si="3"/>
        <v>0</v>
      </c>
      <c r="Q16" s="4">
        <f t="shared" si="4"/>
        <v>0</v>
      </c>
      <c r="R16" s="4">
        <v>100</v>
      </c>
      <c r="S16" s="1"/>
      <c r="T16" s="1" t="e">
        <f t="shared" si="7"/>
        <v>#DIV/0!</v>
      </c>
      <c r="U16" s="6"/>
      <c r="V16" s="28">
        <f t="shared" si="6"/>
        <v>200</v>
      </c>
      <c r="W16" s="40"/>
    </row>
    <row r="17" spans="2:23" ht="12.75">
      <c r="B17" s="46" t="s">
        <v>50</v>
      </c>
      <c r="C17" s="39" t="s">
        <v>51</v>
      </c>
      <c r="D17" s="1"/>
      <c r="E17" s="1"/>
      <c r="F17" s="33"/>
      <c r="G17" s="4">
        <f t="shared" si="0"/>
        <v>0</v>
      </c>
      <c r="H17" s="4">
        <f t="shared" si="1"/>
        <v>0</v>
      </c>
      <c r="I17" s="4">
        <v>100</v>
      </c>
      <c r="J17" s="1"/>
      <c r="K17" s="1"/>
      <c r="L17" s="6"/>
      <c r="M17" s="25"/>
      <c r="N17" s="1"/>
      <c r="O17" s="33"/>
      <c r="P17" s="4">
        <f t="shared" si="3"/>
        <v>0</v>
      </c>
      <c r="Q17" s="4">
        <f t="shared" si="4"/>
        <v>0</v>
      </c>
      <c r="R17" s="4">
        <v>100</v>
      </c>
      <c r="S17" s="1"/>
      <c r="T17" s="1"/>
      <c r="U17" s="6"/>
      <c r="V17" s="28">
        <f t="shared" si="6"/>
        <v>200</v>
      </c>
      <c r="W17" s="40"/>
    </row>
    <row r="18" spans="2:23" ht="12.75">
      <c r="B18" s="46" t="s">
        <v>54</v>
      </c>
      <c r="C18" s="39" t="s">
        <v>55</v>
      </c>
      <c r="D18" s="1"/>
      <c r="E18" s="1"/>
      <c r="F18" s="33"/>
      <c r="G18" s="4">
        <f t="shared" si="0"/>
        <v>0</v>
      </c>
      <c r="H18" s="4">
        <f t="shared" si="1"/>
        <v>0</v>
      </c>
      <c r="I18" s="4">
        <v>100</v>
      </c>
      <c r="J18" s="1"/>
      <c r="K18" s="1"/>
      <c r="L18" s="6"/>
      <c r="M18" s="25"/>
      <c r="N18" s="1"/>
      <c r="O18" s="33"/>
      <c r="P18" s="4">
        <f t="shared" si="3"/>
        <v>0</v>
      </c>
      <c r="Q18" s="4">
        <f t="shared" si="4"/>
        <v>0</v>
      </c>
      <c r="R18" s="4">
        <v>100</v>
      </c>
      <c r="S18" s="1"/>
      <c r="T18" s="1"/>
      <c r="U18" s="6"/>
      <c r="V18" s="28">
        <f t="shared" si="6"/>
        <v>200</v>
      </c>
      <c r="W18" s="40"/>
    </row>
    <row r="19" spans="4:23" ht="12.75">
      <c r="D19" s="1"/>
      <c r="E19" s="1"/>
      <c r="F19" s="33"/>
      <c r="G19" s="4"/>
      <c r="H19" s="4"/>
      <c r="I19" s="4"/>
      <c r="J19" s="1"/>
      <c r="K19" s="1"/>
      <c r="L19" s="6"/>
      <c r="M19" s="25"/>
      <c r="N19" s="1"/>
      <c r="O19" s="33"/>
      <c r="P19" s="4"/>
      <c r="Q19" s="4"/>
      <c r="R19" s="4"/>
      <c r="S19" s="1"/>
      <c r="T19" s="1"/>
      <c r="U19" s="6"/>
      <c r="V19" s="28"/>
      <c r="W19" s="8"/>
    </row>
    <row r="20" spans="2:23" ht="12.75">
      <c r="B20" s="48" t="s">
        <v>57</v>
      </c>
      <c r="D20" s="1"/>
      <c r="E20" s="1"/>
      <c r="F20" s="33"/>
      <c r="G20" s="4"/>
      <c r="H20" s="4"/>
      <c r="I20" s="4"/>
      <c r="J20" s="1"/>
      <c r="K20" s="1"/>
      <c r="L20" s="6"/>
      <c r="M20" s="25"/>
      <c r="N20" s="1"/>
      <c r="O20" s="33"/>
      <c r="P20" s="4"/>
      <c r="Q20" s="4"/>
      <c r="R20" s="4"/>
      <c r="S20" s="1"/>
      <c r="T20" s="1"/>
      <c r="U20" s="6"/>
      <c r="V20" s="28"/>
      <c r="W20" s="8"/>
    </row>
    <row r="21" spans="2:23" ht="12.75">
      <c r="B21" s="46" t="s">
        <v>31</v>
      </c>
      <c r="C21" s="39" t="s">
        <v>32</v>
      </c>
      <c r="D21" s="1"/>
      <c r="E21" s="1"/>
      <c r="F21" s="33">
        <v>39.48</v>
      </c>
      <c r="G21" s="4">
        <f>(D21+E21)*5</f>
        <v>0</v>
      </c>
      <c r="H21" s="4">
        <f>IF($F21-$D$27&lt;0,0,$F21-$D$27)</f>
        <v>0</v>
      </c>
      <c r="I21" s="4">
        <f>G21+H21</f>
        <v>0</v>
      </c>
      <c r="J21" s="1"/>
      <c r="K21" s="1"/>
      <c r="L21" s="6"/>
      <c r="M21" s="25">
        <v>1</v>
      </c>
      <c r="N21" s="1"/>
      <c r="O21" s="33">
        <v>41.2</v>
      </c>
      <c r="P21" s="4">
        <f>(M21+N21)*5</f>
        <v>5</v>
      </c>
      <c r="Q21" s="4">
        <f>IF($O21-$E$27&lt;0,0,$O21-$E$27)</f>
        <v>0</v>
      </c>
      <c r="R21" s="4">
        <f>P21+Q21</f>
        <v>5</v>
      </c>
      <c r="S21" s="1"/>
      <c r="T21" s="1"/>
      <c r="U21" s="6"/>
      <c r="V21" s="28">
        <f>I21+R21</f>
        <v>5</v>
      </c>
      <c r="W21" s="8">
        <v>1</v>
      </c>
    </row>
    <row r="22" spans="2:23" ht="13.5" thickBot="1">
      <c r="B22" s="46" t="s">
        <v>28</v>
      </c>
      <c r="C22" s="39" t="s">
        <v>29</v>
      </c>
      <c r="D22" s="5"/>
      <c r="E22" s="5">
        <v>1</v>
      </c>
      <c r="F22" s="34">
        <v>60.13</v>
      </c>
      <c r="G22" s="4">
        <f>(D22+E22)*5</f>
        <v>5</v>
      </c>
      <c r="H22" s="4">
        <v>5.13</v>
      </c>
      <c r="I22" s="4">
        <f>G22+H22</f>
        <v>10.129999999999999</v>
      </c>
      <c r="J22" s="5"/>
      <c r="K22" s="5"/>
      <c r="L22" s="7"/>
      <c r="M22" s="26"/>
      <c r="N22" s="5">
        <v>1</v>
      </c>
      <c r="O22" s="34">
        <v>53.43</v>
      </c>
      <c r="P22" s="4">
        <f>(M22+N22)*5</f>
        <v>5</v>
      </c>
      <c r="Q22" s="4">
        <f>IF($O22-$E$27&lt;0,0,$O22-$E$27)</f>
        <v>7.43</v>
      </c>
      <c r="R22" s="4">
        <f>P22+Q22</f>
        <v>12.43</v>
      </c>
      <c r="S22" s="5"/>
      <c r="T22" s="5"/>
      <c r="U22" s="7"/>
      <c r="V22" s="28">
        <f>I22+R22</f>
        <v>22.56</v>
      </c>
      <c r="W22" s="9">
        <v>2</v>
      </c>
    </row>
    <row r="23" spans="2:23" ht="12.75">
      <c r="B23" s="46" t="s">
        <v>30</v>
      </c>
      <c r="C23" s="39" t="s">
        <v>25</v>
      </c>
      <c r="D23" s="1"/>
      <c r="E23" s="1"/>
      <c r="F23" s="33">
        <v>47.76</v>
      </c>
      <c r="G23" s="4">
        <f>(D23+E23)*5</f>
        <v>0</v>
      </c>
      <c r="H23" s="4">
        <v>0</v>
      </c>
      <c r="I23" s="4">
        <f>G23+H23</f>
        <v>0</v>
      </c>
      <c r="J23" s="1"/>
      <c r="K23" s="1"/>
      <c r="L23" s="6"/>
      <c r="M23" s="25"/>
      <c r="N23" s="1"/>
      <c r="O23" s="33"/>
      <c r="P23" s="4">
        <f>(M23+N23)*5</f>
        <v>0</v>
      </c>
      <c r="Q23" s="4">
        <f>IF($O23-$E$27&lt;0,0,$O23-$E$27)</f>
        <v>0</v>
      </c>
      <c r="R23" s="4">
        <v>100</v>
      </c>
      <c r="S23" s="1"/>
      <c r="T23" s="1"/>
      <c r="U23" s="6"/>
      <c r="V23" s="28">
        <f>I23+R23</f>
        <v>100</v>
      </c>
      <c r="W23" s="8">
        <v>3</v>
      </c>
    </row>
    <row r="24" spans="2:23" ht="12.75">
      <c r="B24" s="10"/>
      <c r="C24" s="10"/>
      <c r="D24" s="10"/>
      <c r="E24" s="10"/>
      <c r="F24" s="35"/>
      <c r="G24" s="10"/>
      <c r="H24" s="10"/>
      <c r="I24" s="10"/>
      <c r="J24" s="10"/>
      <c r="K24" s="10"/>
      <c r="L24" s="10"/>
      <c r="M24" s="10"/>
      <c r="N24" s="10"/>
      <c r="O24" s="35"/>
      <c r="P24" s="10"/>
      <c r="Q24" s="10"/>
      <c r="R24" s="10"/>
      <c r="S24" s="10"/>
      <c r="T24" s="10"/>
      <c r="U24" s="10"/>
      <c r="V24" s="10"/>
      <c r="W24" s="10"/>
    </row>
    <row r="27" spans="3:5" ht="12.75">
      <c r="C27" s="36" t="s">
        <v>21</v>
      </c>
      <c r="D27">
        <v>43</v>
      </c>
      <c r="E27">
        <v>46</v>
      </c>
    </row>
    <row r="28" spans="3:5" ht="12.75">
      <c r="C28" t="s">
        <v>22</v>
      </c>
      <c r="D28">
        <v>161</v>
      </c>
      <c r="E28">
        <v>170</v>
      </c>
    </row>
  </sheetData>
  <sheetProtection/>
  <autoFilter ref="B4:W4">
    <sortState ref="B5:W28">
      <sortCondition sortBy="value" ref="V5:V28"/>
    </sortState>
  </autoFilter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KOOPERATIVA, pojišťovna,a.s.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RNovotna5</dc:creator>
  <cp:keywords/>
  <dc:description/>
  <cp:lastModifiedBy>zuza</cp:lastModifiedBy>
  <cp:lastPrinted>2014-06-07T16:36:15Z</cp:lastPrinted>
  <dcterms:created xsi:type="dcterms:W3CDTF">2009-05-06T04:42:59Z</dcterms:created>
  <dcterms:modified xsi:type="dcterms:W3CDTF">2014-06-11T17:28:38Z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